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60" windowWidth="11490" windowHeight="6165" tabRatio="911"/>
  </bookViews>
  <sheets>
    <sheet name="Оглавление" sheetId="5" r:id="rId1"/>
    <sheet name="2" sheetId="4" r:id="rId2"/>
    <sheet name="3" sheetId="3" r:id="rId3"/>
    <sheet name="4" sheetId="35" r:id="rId4"/>
  </sheets>
  <calcPr calcId="145621" refMode="R1C1"/>
</workbook>
</file>

<file path=xl/calcChain.xml><?xml version="1.0" encoding="utf-8"?>
<calcChain xmlns="http://schemas.openxmlformats.org/spreadsheetml/2006/main">
  <c r="G7" i="35" l="1"/>
  <c r="G8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34" i="35"/>
  <c r="G35" i="35"/>
  <c r="G36" i="35"/>
  <c r="G37" i="35"/>
  <c r="G38" i="35"/>
  <c r="G39" i="35"/>
  <c r="G6" i="35"/>
  <c r="G13" i="3"/>
  <c r="G12" i="3"/>
  <c r="G7" i="3"/>
  <c r="G8" i="3"/>
  <c r="G9" i="3"/>
  <c r="G10" i="3"/>
  <c r="G6" i="3"/>
  <c r="G8" i="4"/>
  <c r="G9" i="4"/>
  <c r="G10" i="4"/>
  <c r="G11" i="4"/>
  <c r="G12" i="4"/>
  <c r="G14" i="4"/>
  <c r="G15" i="4"/>
  <c r="G16" i="4"/>
  <c r="G17" i="4"/>
  <c r="G18" i="4"/>
  <c r="G19" i="4"/>
  <c r="G20" i="4"/>
  <c r="G21" i="4"/>
  <c r="G23" i="4"/>
  <c r="G24" i="4"/>
  <c r="G25" i="4"/>
  <c r="G6" i="4"/>
  <c r="F31" i="35" l="1"/>
  <c r="G31" i="35" s="1"/>
  <c r="F30" i="35"/>
  <c r="G30" i="35" s="1"/>
  <c r="F29" i="35"/>
  <c r="G29" i="35" s="1"/>
  <c r="F28" i="35"/>
  <c r="G28" i="35" s="1"/>
  <c r="F27" i="35"/>
  <c r="G27" i="35" s="1"/>
  <c r="F26" i="35"/>
  <c r="G26" i="35" s="1"/>
  <c r="F7" i="4" l="1"/>
  <c r="G7" i="4" s="1"/>
</calcChain>
</file>

<file path=xl/sharedStrings.xml><?xml version="1.0" encoding="utf-8"?>
<sst xmlns="http://schemas.openxmlformats.org/spreadsheetml/2006/main" count="230" uniqueCount="165">
  <si>
    <t>Артикул</t>
  </si>
  <si>
    <t>Наименование</t>
  </si>
  <si>
    <t>Прайс-лист оборудования.</t>
  </si>
  <si>
    <t xml:space="preserve"> Наименование</t>
  </si>
  <si>
    <t>ТИП</t>
  </si>
  <si>
    <t>Материал</t>
  </si>
  <si>
    <t>Коаксиальный комплект</t>
  </si>
  <si>
    <t>T 9000 01 06 00</t>
  </si>
  <si>
    <t>60/100</t>
  </si>
  <si>
    <t>Традиционные газовые котлы Termet (Польша)</t>
  </si>
  <si>
    <t>Конденсационные газовые котлы Termet (Польша)</t>
  </si>
  <si>
    <t>uniCO-13 ELEGANCE</t>
  </si>
  <si>
    <t>WKJ2015 00 00 00</t>
  </si>
  <si>
    <t>GCO-13-00</t>
  </si>
  <si>
    <t>uniCO-24   ELEGANCE</t>
  </si>
  <si>
    <t>WKJ2025 00 00 00</t>
  </si>
  <si>
    <t>GCO-24-00</t>
  </si>
  <si>
    <t>8 – 24</t>
  </si>
  <si>
    <t>uniCO-29  ELEGANCE</t>
  </si>
  <si>
    <t>WKJ2035 00 00 00</t>
  </si>
  <si>
    <t>GCO-29-16</t>
  </si>
  <si>
    <t>11 – 29</t>
  </si>
  <si>
    <t>uniCO-13 turbo ELEGANCE</t>
  </si>
  <si>
    <t>WKJ2045 00 00 00</t>
  </si>
  <si>
    <t>GCO-24-01-13</t>
  </si>
  <si>
    <t>8 – 13</t>
  </si>
  <si>
    <t>uniCO-21 turbo ELEGANCE</t>
  </si>
  <si>
    <t>WKJ2055 00 00 00</t>
  </si>
  <si>
    <t>GCO-24-01-21</t>
  </si>
  <si>
    <t>8 – 21</t>
  </si>
  <si>
    <t>uniCO-24 turbo ELEGANCE</t>
  </si>
  <si>
    <t>WKJ2065 00 00 00</t>
  </si>
  <si>
    <t>GCO-24-01-24</t>
  </si>
  <si>
    <t>uniCO-29 turbo  ELEGANCE</t>
  </si>
  <si>
    <t>WKJ2075 00 00 00</t>
  </si>
  <si>
    <t>GCO-24-01-29</t>
  </si>
  <si>
    <t>Комментарии</t>
  </si>
  <si>
    <t>Датчик наружной температуры</t>
  </si>
  <si>
    <t>uniCO ELEGANCE</t>
  </si>
  <si>
    <t>TERMET 1210 (суточный)</t>
  </si>
  <si>
    <t>2 батерейки AA 1,5V</t>
  </si>
  <si>
    <t>TERMET 2510 TXRX (безпроводный)</t>
  </si>
  <si>
    <t>Монтажная планка с угловыми кранами</t>
  </si>
  <si>
    <t>MINITERM  ELEGANCE</t>
  </si>
  <si>
    <t>WKD1685 00 00 00</t>
  </si>
  <si>
    <t>GCO-DP-21-23</t>
  </si>
  <si>
    <t>MINITERM  ELEGANCE turbo</t>
  </si>
  <si>
    <t>WKD1705 00 00 00</t>
  </si>
  <si>
    <t>GCO-DP-21-13</t>
  </si>
  <si>
    <t>MAXITERM  ELEGANCE</t>
  </si>
  <si>
    <t>WKD1725 00 00 00</t>
  </si>
  <si>
    <t>GCO-DP-29-26</t>
  </si>
  <si>
    <t>WKD1735 00 00 00</t>
  </si>
  <si>
    <t>11 – 33</t>
  </si>
  <si>
    <t>MAXITERM  ELEGANCE turbo</t>
  </si>
  <si>
    <t>WKD1755 00 00 00</t>
  </si>
  <si>
    <t>GCO-DP-29-36</t>
  </si>
  <si>
    <t>MINIMAX  ELEGANCE</t>
  </si>
  <si>
    <t>WKD1485 00 00 00</t>
  </si>
  <si>
    <t>GCO-DP-13-10</t>
  </si>
  <si>
    <t>7 – 24</t>
  </si>
  <si>
    <t>MINIMAX  ELEGANCE  turbo</t>
  </si>
  <si>
    <t>WKD1625 00 00 00</t>
  </si>
  <si>
    <t>GCO-DP-21-03</t>
  </si>
  <si>
    <t>WKD1645 00 00 00</t>
  </si>
  <si>
    <t>9 – 29</t>
  </si>
  <si>
    <t>MINIMAX ELEGANCE</t>
  </si>
  <si>
    <t>5 – 13</t>
  </si>
  <si>
    <r>
      <t xml:space="preserve">MINITERM </t>
    </r>
    <r>
      <rPr>
        <b/>
        <sz val="9"/>
        <color rgb="FF000000"/>
        <rFont val="Arial"/>
        <family val="2"/>
        <charset val="204"/>
      </rPr>
      <t>ELEGANCE</t>
    </r>
  </si>
  <si>
    <r>
      <t xml:space="preserve">MAXITERM </t>
    </r>
    <r>
      <rPr>
        <b/>
        <sz val="9"/>
        <color rgb="FF000000"/>
        <rFont val="Arial"/>
        <family val="2"/>
        <charset val="204"/>
      </rPr>
      <t>ELEGANCE</t>
    </r>
  </si>
  <si>
    <t>Традиционные газовые котлы TERMET ( Польша)</t>
  </si>
  <si>
    <t>TERMET 2510 (недельный)</t>
  </si>
  <si>
    <t>Конденсационные газовые котлы TERMET ( Польша)</t>
  </si>
  <si>
    <t>WKJ1345 000000/UA</t>
  </si>
  <si>
    <t>WKJ1345000000/UA</t>
  </si>
  <si>
    <t>WKJ1355 000000/UA</t>
  </si>
  <si>
    <t>WKJ1355000000/UA</t>
  </si>
  <si>
    <t>8 – 35</t>
  </si>
  <si>
    <t>WKD1325 000000/UA</t>
  </si>
  <si>
    <t>WKJ1325000000/UA</t>
  </si>
  <si>
    <t>WKD1335 000000/UA</t>
  </si>
  <si>
    <t>WKJ1335000000/UA</t>
  </si>
  <si>
    <t>WKJ1365 000000/UA</t>
  </si>
  <si>
    <t>9 – 47</t>
  </si>
  <si>
    <t>TKJ2091 000000</t>
  </si>
  <si>
    <t>35 – 98</t>
  </si>
  <si>
    <t>все</t>
  </si>
  <si>
    <t>T9770 00 00 00</t>
  </si>
  <si>
    <t>Т9821 00 00 00</t>
  </si>
  <si>
    <t>Т9822 00 00 00</t>
  </si>
  <si>
    <t>WKM0623 00 00 00</t>
  </si>
  <si>
    <t>WKZ0624 00 00 00</t>
  </si>
  <si>
    <t>WKM0627 00 00 00</t>
  </si>
  <si>
    <t>WKS0628 00 00 00</t>
  </si>
  <si>
    <t>Одноконтурные конденсационные котлы.</t>
  </si>
  <si>
    <t xml:space="preserve">WINDSOR PLUS 25 </t>
  </si>
  <si>
    <t xml:space="preserve">WINDSOR PLUS 30 </t>
  </si>
  <si>
    <t xml:space="preserve">WINDSOR PLUS 50 </t>
  </si>
  <si>
    <t xml:space="preserve">WINDSOR 100 </t>
  </si>
  <si>
    <t>Двухконтурные конденсационные котлы.</t>
  </si>
  <si>
    <t>WINDSOR PLUS 30</t>
  </si>
  <si>
    <t>Цена, €</t>
  </si>
  <si>
    <t>9 – 24</t>
  </si>
  <si>
    <t>8 – 18</t>
  </si>
  <si>
    <t>WKD1705 00 00 00/18</t>
  </si>
  <si>
    <t>TERMASTER turbo</t>
  </si>
  <si>
    <t>WKD2855 00 00 00</t>
  </si>
  <si>
    <t xml:space="preserve"> GCO-DP-23-57</t>
  </si>
  <si>
    <t>TKJ2085 00000</t>
  </si>
  <si>
    <t>WKJ1350000000/UA</t>
  </si>
  <si>
    <t>35 – 85</t>
  </si>
  <si>
    <t xml:space="preserve">WINDSOR 85 </t>
  </si>
  <si>
    <t>Стр.</t>
  </si>
  <si>
    <t>WKZ1424 00 00 00</t>
  </si>
  <si>
    <t>Акссесуары для газовых котлов.</t>
  </si>
  <si>
    <t>Многозональный модуль SIM 2Z</t>
  </si>
  <si>
    <t>Высокотемпературный контур 1HT</t>
  </si>
  <si>
    <t>Низкотемпературный контур 1LTT</t>
  </si>
  <si>
    <t>Менеджер каскада AX 1203SQ</t>
  </si>
  <si>
    <t>Регулятор OPEN THERM MMI CR 11011</t>
  </si>
  <si>
    <t>Менеджер каскада AX 5200SQ</t>
  </si>
  <si>
    <t>Контроллер для отопительных зон AX 5100ZN</t>
  </si>
  <si>
    <t>T 9000 01 14 00</t>
  </si>
  <si>
    <t>Нержавеющая сталь</t>
  </si>
  <si>
    <t>T 9000 01 15 00</t>
  </si>
  <si>
    <t>T 9000 01 12 00</t>
  </si>
  <si>
    <t>T 9000 01 13 00</t>
  </si>
  <si>
    <t>T 9000 01 11 00</t>
  </si>
  <si>
    <t>T 9000 00 54 00</t>
  </si>
  <si>
    <t>T 9000 01 03 00</t>
  </si>
  <si>
    <t>T 9000 01 00 00</t>
  </si>
  <si>
    <t>T 9000 01 02 00</t>
  </si>
  <si>
    <t>T 9000 01 05 00</t>
  </si>
  <si>
    <t>T 9000 01 04 00</t>
  </si>
  <si>
    <t>Колено адаптер 90°, 60/100</t>
  </si>
  <si>
    <t>Колено адаптер 90°, 80/125</t>
  </si>
  <si>
    <t>Адаптер, 60/100</t>
  </si>
  <si>
    <t>Адаптер, 80/125</t>
  </si>
  <si>
    <t>Адаптер дымовых газов, 80</t>
  </si>
  <si>
    <t>Адаптер воздухозабора, 80</t>
  </si>
  <si>
    <t>Колено адаптер 90°,60/100</t>
  </si>
  <si>
    <t>Колено адаптер 90°,80/125</t>
  </si>
  <si>
    <t>Акссесуары для дымоудаления конденс. котлов WINDSOR 50/100</t>
  </si>
  <si>
    <t>Акссесуары для котлов  Termet (Польша)</t>
  </si>
  <si>
    <t>Мощность, кВт</t>
  </si>
  <si>
    <t>Одноконтурные котлы.</t>
  </si>
  <si>
    <t>Двухконтурные котлы с битермическим теплообменником.</t>
  </si>
  <si>
    <t>Двухконтурные котлы с раздельным теплообменником.</t>
  </si>
  <si>
    <t>WKD2855 00 00 00/13</t>
  </si>
  <si>
    <t>7 - 13</t>
  </si>
  <si>
    <t>Трёхходовой клапан VС6013MG6000E</t>
  </si>
  <si>
    <t>Z1140 14 00 00</t>
  </si>
  <si>
    <t>Ваша скидка,%</t>
  </si>
  <si>
    <t>WKC0566 00 00 00</t>
  </si>
  <si>
    <t>T 9448 00 00 00</t>
  </si>
  <si>
    <t>T 9658 00 00 00</t>
  </si>
  <si>
    <t>T 9449 00 00 00</t>
  </si>
  <si>
    <t>WKZ1423 00 00 00</t>
  </si>
  <si>
    <t>WKZ1435 00 00 00</t>
  </si>
  <si>
    <t>WKZ1422 00 00 00</t>
  </si>
  <si>
    <t>Аксессуары для газовых котлов TERMET ( Польша)</t>
  </si>
  <si>
    <t>Акссесуары для дымоудаления конденс. котлов WINDSOR PLUS 25/30/50</t>
  </si>
  <si>
    <t>KITCPPs191P К-т коаксиальный алюм/пластик. д.60/100, длина 1,0 м</t>
  </si>
  <si>
    <t>KITCPPs191P</t>
  </si>
  <si>
    <t>Алюминий/пластик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</si>
</sst>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    &quot;;\-#,##0.00&quot;    &quot;;&quot; -&quot;#&quot;    &quot;;@\ "/>
    <numFmt numFmtId="165" formatCode="#,##0.00&quot;р. &quot;;\-#,##0.00&quot;р. &quot;;&quot; -&quot;#&quot;р. &quot;;@\ 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10"/>
      <color theme="10"/>
      <name val="Arial CYR"/>
      <family val="2"/>
      <charset val="204"/>
    </font>
    <font>
      <sz val="10"/>
      <name val="Arial"/>
      <family val="2"/>
      <charset val="238"/>
    </font>
    <font>
      <sz val="12"/>
      <name val="宋体"/>
      <charset val="134"/>
    </font>
    <font>
      <sz val="12"/>
      <name val="Arial MT"/>
      <family val="2"/>
    </font>
    <font>
      <sz val="10"/>
      <name val="Arial CE"/>
      <charset val="238"/>
    </font>
    <font>
      <sz val="10"/>
      <name val="Helv"/>
    </font>
    <font>
      <b/>
      <sz val="11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4" fillId="0" borderId="0"/>
    <xf numFmtId="0" fontId="2" fillId="0" borderId="0"/>
    <xf numFmtId="0" fontId="17" fillId="0" borderId="0"/>
    <xf numFmtId="0" fontId="2" fillId="0" borderId="0"/>
    <xf numFmtId="0" fontId="16" fillId="0" borderId="0"/>
    <xf numFmtId="165" fontId="2" fillId="0" borderId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8" fillId="0" borderId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2" fontId="7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6" fillId="0" borderId="9" xfId="6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2" fontId="6" fillId="0" borderId="12" xfId="6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3" xfId="0" applyFill="1" applyBorder="1"/>
    <xf numFmtId="0" fontId="0" fillId="0" borderId="0" xfId="0"/>
    <xf numFmtId="0" fontId="0" fillId="0" borderId="0" xfId="0" applyAlignment="1"/>
    <xf numFmtId="0" fontId="5" fillId="0" borderId="1" xfId="6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/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6" fillId="0" borderId="7" xfId="6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7" fillId="4" borderId="1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0" xfId="0" applyFill="1" applyBorder="1"/>
    <xf numFmtId="0" fontId="7" fillId="4" borderId="11" xfId="0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4" borderId="1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1" fontId="22" fillId="0" borderId="7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24" fillId="4" borderId="1" xfId="0" applyFont="1" applyFill="1" applyBorder="1" applyAlignment="1">
      <alignment vertical="center" wrapText="1"/>
    </xf>
    <xf numFmtId="0" fontId="7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0" fillId="4" borderId="14" xfId="0" applyFill="1" applyBorder="1"/>
    <xf numFmtId="0" fontId="23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23" fillId="5" borderId="14" xfId="0" applyFont="1" applyFill="1" applyBorder="1" applyAlignment="1">
      <alignment horizontal="center"/>
    </xf>
    <xf numFmtId="2" fontId="7" fillId="0" borderId="21" xfId="0" applyNumberFormat="1" applyFont="1" applyBorder="1" applyAlignment="1">
      <alignment horizontal="center" vertical="center"/>
    </xf>
    <xf numFmtId="2" fontId="5" fillId="0" borderId="21" xfId="6" applyNumberFormat="1" applyFont="1" applyFill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/>
    </xf>
    <xf numFmtId="2" fontId="23" fillId="5" borderId="9" xfId="0" applyNumberFormat="1" applyFont="1" applyFill="1" applyBorder="1" applyAlignment="1">
      <alignment horizontal="center" vertical="center"/>
    </xf>
    <xf numFmtId="2" fontId="23" fillId="5" borderId="12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/>
    </xf>
    <xf numFmtId="2" fontId="23" fillId="5" borderId="24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/>
    </xf>
    <xf numFmtId="2" fontId="23" fillId="5" borderId="28" xfId="0" applyNumberFormat="1" applyFont="1" applyFill="1" applyBorder="1" applyAlignment="1">
      <alignment horizontal="center" vertical="center"/>
    </xf>
    <xf numFmtId="2" fontId="23" fillId="2" borderId="4" xfId="0" applyNumberFormat="1" applyFont="1" applyFill="1" applyBorder="1" applyAlignment="1">
      <alignment horizontal="center" vertical="center"/>
    </xf>
    <xf numFmtId="9" fontId="23" fillId="2" borderId="4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2" fontId="7" fillId="5" borderId="9" xfId="0" applyNumberFormat="1" applyFont="1" applyFill="1" applyBorder="1" applyAlignment="1">
      <alignment horizontal="center" vertical="center"/>
    </xf>
    <xf numFmtId="2" fontId="7" fillId="5" borderId="12" xfId="0" applyNumberFormat="1" applyFont="1" applyFill="1" applyBorder="1" applyAlignment="1">
      <alignment horizontal="center" vertical="center"/>
    </xf>
    <xf numFmtId="9" fontId="23" fillId="2" borderId="17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2" fontId="23" fillId="2" borderId="9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" fillId="2" borderId="19" xfId="6" applyFont="1" applyFill="1" applyBorder="1" applyAlignment="1">
      <alignment horizontal="center" vertical="center" wrapText="1"/>
    </xf>
    <xf numFmtId="2" fontId="5" fillId="2" borderId="28" xfId="6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 vertical="center"/>
    </xf>
    <xf numFmtId="0" fontId="5" fillId="2" borderId="26" xfId="6" applyFont="1" applyFill="1" applyBorder="1" applyAlignment="1">
      <alignment horizontal="center" vertical="center" wrapText="1"/>
    </xf>
    <xf numFmtId="2" fontId="5" fillId="2" borderId="27" xfId="6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2" fontId="23" fillId="6" borderId="9" xfId="0" applyNumberFormat="1" applyFont="1" applyFill="1" applyBorder="1" applyAlignment="1">
      <alignment horizontal="center" vertical="center"/>
    </xf>
    <xf numFmtId="0" fontId="25" fillId="0" borderId="8" xfId="30" applyFont="1" applyBorder="1"/>
    <xf numFmtId="0" fontId="25" fillId="0" borderId="1" xfId="30" applyFont="1" applyBorder="1"/>
    <xf numFmtId="0" fontId="12" fillId="4" borderId="0" xfId="6" applyFont="1" applyFill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9" fillId="2" borderId="2" xfId="6" applyFont="1" applyFill="1" applyBorder="1" applyAlignment="1">
      <alignment horizontal="center" vertical="center" wrapText="1"/>
    </xf>
    <xf numFmtId="0" fontId="9" fillId="2" borderId="3" xfId="6" applyFont="1" applyFill="1" applyBorder="1" applyAlignment="1">
      <alignment horizontal="center" vertical="center" wrapText="1"/>
    </xf>
    <xf numFmtId="0" fontId="9" fillId="2" borderId="2" xfId="6" applyFont="1" applyFill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0" fontId="9" fillId="2" borderId="4" xfId="6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9" fillId="2" borderId="33" xfId="6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0" fontId="8" fillId="4" borderId="14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25" xfId="6" applyFont="1" applyFill="1" applyBorder="1" applyAlignment="1">
      <alignment horizontal="center" vertical="center"/>
    </xf>
    <xf numFmtId="0" fontId="9" fillId="2" borderId="26" xfId="6" applyFont="1" applyFill="1" applyBorder="1" applyAlignment="1">
      <alignment horizontal="center" vertical="center"/>
    </xf>
    <xf numFmtId="0" fontId="9" fillId="2" borderId="27" xfId="6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2" borderId="8" xfId="6" applyFont="1" applyFill="1" applyBorder="1" applyAlignment="1">
      <alignment horizontal="center" vertical="center"/>
    </xf>
    <xf numFmtId="0" fontId="19" fillId="2" borderId="1" xfId="6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31">
    <cellStyle name="Excel Built-in Normal" xfId="12"/>
    <cellStyle name="Navadno_List1" xfId="13"/>
    <cellStyle name="Normal_Прайслист на Энергофлекс 2002" xfId="14"/>
    <cellStyle name="Standard_Preisliste RUS GT 2004" xfId="15"/>
    <cellStyle name="Гиперссылка" xfId="30" builtinId="8"/>
    <cellStyle name="Гиперссылка 2" xfId="8"/>
    <cellStyle name="Денежный 2" xfId="16"/>
    <cellStyle name="Обычный" xfId="0" builtinId="0"/>
    <cellStyle name="Обычный 10" xfId="5"/>
    <cellStyle name="Обычный 2" xfId="2"/>
    <cellStyle name="Обычный 2 2" xfId="7"/>
    <cellStyle name="Обычный 3" xfId="17"/>
    <cellStyle name="Обычный 4" xfId="3"/>
    <cellStyle name="Обычный 5" xfId="6"/>
    <cellStyle name="Обычный 6" xfId="9"/>
    <cellStyle name="Обычный 7" xfId="11"/>
    <cellStyle name="Обычный 8" xfId="4"/>
    <cellStyle name="Процентный 2" xfId="18"/>
    <cellStyle name="Стиль 1" xfId="19"/>
    <cellStyle name="Финансовый 2" xfId="20"/>
    <cellStyle name="Финансовый 3" xfId="21"/>
    <cellStyle name="Финансовый 3 2" xfId="1"/>
    <cellStyle name="Финансовый 3 2 2" xfId="22"/>
    <cellStyle name="Финансовый 4" xfId="23"/>
    <cellStyle name="Финансовый 4 2" xfId="24"/>
    <cellStyle name="Финансовый 5" xfId="25"/>
    <cellStyle name="Финансовый 5 2" xfId="26"/>
    <cellStyle name="Финансовый 6" xfId="27"/>
    <cellStyle name="Финансовый 7" xfId="28"/>
    <cellStyle name="Финансовый 8" xfId="29"/>
    <cellStyle name="常规_manifold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85725</xdr:rowOff>
    </xdr:from>
    <xdr:to>
      <xdr:col>8</xdr:col>
      <xdr:colOff>447675</xdr:colOff>
      <xdr:row>3</xdr:row>
      <xdr:rowOff>876300</xdr:rowOff>
    </xdr:to>
    <xdr:pic>
      <xdr:nvPicPr>
        <xdr:cNvPr id="7" name="Рисунок 6" descr="http://www.energomir.su/images/brand/terme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8600"/>
          <a:ext cx="204787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38101</xdr:rowOff>
    </xdr:from>
    <xdr:to>
      <xdr:col>1</xdr:col>
      <xdr:colOff>1381125</xdr:colOff>
      <xdr:row>2</xdr:row>
      <xdr:rowOff>181228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38101"/>
          <a:ext cx="1352549" cy="55270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24</xdr:row>
          <xdr:rowOff>0</xdr:rowOff>
        </xdr:from>
        <xdr:to>
          <xdr:col>2</xdr:col>
          <xdr:colOff>9525</xdr:colOff>
          <xdr:row>24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19</xdr:row>
          <xdr:rowOff>9525</xdr:rowOff>
        </xdr:from>
        <xdr:to>
          <xdr:col>2</xdr:col>
          <xdr:colOff>9525</xdr:colOff>
          <xdr:row>19</xdr:row>
          <xdr:rowOff>9525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9525</xdr:rowOff>
        </xdr:from>
        <xdr:to>
          <xdr:col>2</xdr:col>
          <xdr:colOff>9525</xdr:colOff>
          <xdr:row>13</xdr:row>
          <xdr:rowOff>9525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18</xdr:row>
          <xdr:rowOff>9525</xdr:rowOff>
        </xdr:from>
        <xdr:to>
          <xdr:col>2</xdr:col>
          <xdr:colOff>9525</xdr:colOff>
          <xdr:row>18</xdr:row>
          <xdr:rowOff>9525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23765</xdr:rowOff>
    </xdr:from>
    <xdr:to>
      <xdr:col>1</xdr:col>
      <xdr:colOff>1247775</xdr:colOff>
      <xdr:row>2</xdr:row>
      <xdr:rowOff>166922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23765"/>
          <a:ext cx="1247774" cy="5336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1390650</xdr:colOff>
      <xdr:row>2</xdr:row>
      <xdr:rowOff>187325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0"/>
          <a:ext cx="1371600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L4" sqref="L4"/>
    </sheetView>
  </sheetViews>
  <sheetFormatPr defaultRowHeight="15"/>
  <cols>
    <col min="1" max="1" width="1.140625" style="29" customWidth="1"/>
    <col min="4" max="4" width="10.5703125" customWidth="1"/>
    <col min="5" max="5" width="13.28515625" customWidth="1"/>
    <col min="6" max="6" width="7.7109375" customWidth="1"/>
    <col min="7" max="7" width="6.5703125" customWidth="1"/>
    <col min="8" max="8" width="10.85546875" customWidth="1"/>
    <col min="9" max="9" width="7.85546875" style="30" customWidth="1"/>
    <col min="10" max="10" width="17" customWidth="1"/>
  </cols>
  <sheetData>
    <row r="1" spans="1:9" ht="11.25" customHeight="1">
      <c r="B1" s="2"/>
      <c r="C1" s="2"/>
      <c r="D1" s="2"/>
      <c r="E1" s="2"/>
      <c r="F1" s="99"/>
      <c r="G1" s="99"/>
      <c r="H1" s="99"/>
      <c r="I1" s="99"/>
    </row>
    <row r="2" spans="1:9" ht="15" customHeight="1">
      <c r="B2" s="2"/>
      <c r="C2" s="2"/>
      <c r="E2" s="2"/>
      <c r="F2" s="99"/>
      <c r="G2" s="99"/>
      <c r="H2" s="99"/>
      <c r="I2" s="99"/>
    </row>
    <row r="3" spans="1:9">
      <c r="B3" s="2"/>
      <c r="C3" s="2"/>
      <c r="D3" s="2"/>
      <c r="E3" s="2"/>
      <c r="F3" s="99"/>
      <c r="G3" s="99"/>
      <c r="H3" s="99"/>
      <c r="I3" s="99"/>
    </row>
    <row r="4" spans="1:9" ht="72" customHeight="1">
      <c r="B4" s="2"/>
      <c r="C4" s="2"/>
      <c r="D4" s="2"/>
      <c r="E4" s="2"/>
      <c r="F4" s="99"/>
      <c r="G4" s="99"/>
      <c r="H4" s="99"/>
      <c r="I4" s="99"/>
    </row>
    <row r="5" spans="1:9" ht="3.75" customHeight="1" thickBot="1">
      <c r="B5" s="2"/>
      <c r="C5" s="2"/>
      <c r="D5" s="2"/>
      <c r="E5" s="2"/>
      <c r="F5" s="99"/>
      <c r="G5" s="99"/>
      <c r="H5" s="99"/>
      <c r="I5" s="99"/>
    </row>
    <row r="6" spans="1:9" ht="18">
      <c r="B6" s="100" t="s">
        <v>2</v>
      </c>
      <c r="C6" s="101"/>
      <c r="D6" s="101"/>
      <c r="E6" s="101"/>
      <c r="F6" s="101"/>
      <c r="G6" s="101"/>
      <c r="H6" s="101"/>
      <c r="I6" s="41" t="s">
        <v>112</v>
      </c>
    </row>
    <row r="7" spans="1:9" s="16" customFormat="1">
      <c r="A7" s="29"/>
      <c r="B7" s="97" t="s">
        <v>9</v>
      </c>
      <c r="C7" s="98"/>
      <c r="D7" s="98"/>
      <c r="E7" s="98"/>
      <c r="F7" s="98"/>
      <c r="G7" s="98"/>
      <c r="H7" s="98"/>
      <c r="I7" s="36">
        <v>2</v>
      </c>
    </row>
    <row r="8" spans="1:9" s="16" customFormat="1">
      <c r="A8" s="29"/>
      <c r="B8" s="97" t="s">
        <v>10</v>
      </c>
      <c r="C8" s="98"/>
      <c r="D8" s="98"/>
      <c r="E8" s="98"/>
      <c r="F8" s="98"/>
      <c r="G8" s="98"/>
      <c r="H8" s="98"/>
      <c r="I8" s="36">
        <v>3</v>
      </c>
    </row>
    <row r="9" spans="1:9" s="29" customFormat="1">
      <c r="B9" s="97" t="s">
        <v>143</v>
      </c>
      <c r="C9" s="98"/>
      <c r="D9" s="98"/>
      <c r="E9" s="98"/>
      <c r="F9" s="98"/>
      <c r="G9" s="98"/>
      <c r="H9" s="98"/>
      <c r="I9" s="36">
        <v>4</v>
      </c>
    </row>
    <row r="11" spans="1:9">
      <c r="B11" s="17"/>
    </row>
  </sheetData>
  <mergeCells count="5">
    <mergeCell ref="B9:H9"/>
    <mergeCell ref="F1:I5"/>
    <mergeCell ref="B6:H6"/>
    <mergeCell ref="B7:H7"/>
    <mergeCell ref="B8:H8"/>
  </mergeCells>
  <hyperlinks>
    <hyperlink ref="B7:H7" location="'2'!A1" display="Традиционные газовые котлы Termet (Польша)"/>
    <hyperlink ref="B8:H8" location="'3'!A1" display="Конденсационные газовые котлы Termet (Польша)"/>
    <hyperlink ref="B9:H9" location="'4'!A1" display="Акссесуары для котлов  Termet (Польша)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G5" sqref="G5"/>
    </sheetView>
  </sheetViews>
  <sheetFormatPr defaultRowHeight="15"/>
  <cols>
    <col min="1" max="1" width="1.28515625" style="25" customWidth="1"/>
    <col min="2" max="2" width="25.28515625" customWidth="1"/>
    <col min="3" max="3" width="19.5703125" customWidth="1"/>
    <col min="4" max="4" width="15.28515625" customWidth="1"/>
    <col min="5" max="5" width="13.140625" customWidth="1"/>
    <col min="6" max="6" width="10.85546875" customWidth="1"/>
    <col min="7" max="7" width="10.140625" style="1" customWidth="1"/>
    <col min="13" max="13" width="14" customWidth="1"/>
  </cols>
  <sheetData>
    <row r="1" spans="2:8">
      <c r="B1" s="31"/>
      <c r="C1" s="32"/>
      <c r="D1" s="32"/>
      <c r="E1" s="32"/>
      <c r="F1" s="33"/>
      <c r="G1" s="109" t="s">
        <v>152</v>
      </c>
    </row>
    <row r="2" spans="2:8" s="13" customFormat="1" ht="17.25" customHeight="1">
      <c r="B2" s="14"/>
      <c r="C2" s="102" t="s">
        <v>70</v>
      </c>
      <c r="D2" s="102"/>
      <c r="E2" s="102"/>
      <c r="F2" s="103"/>
      <c r="G2" s="110"/>
    </row>
    <row r="3" spans="2:8" ht="15" customHeight="1" thickBot="1">
      <c r="B3" s="15"/>
      <c r="C3" s="34"/>
      <c r="D3" s="34"/>
      <c r="E3" s="34"/>
      <c r="F3" s="49"/>
      <c r="G3" s="110"/>
    </row>
    <row r="4" spans="2:8" ht="16.5" thickBot="1">
      <c r="B4" s="106" t="s">
        <v>145</v>
      </c>
      <c r="C4" s="107"/>
      <c r="D4" s="107"/>
      <c r="E4" s="107"/>
      <c r="F4" s="108"/>
      <c r="G4" s="67">
        <v>0.2</v>
      </c>
    </row>
    <row r="5" spans="2:8">
      <c r="B5" s="85" t="s">
        <v>3</v>
      </c>
      <c r="C5" s="86" t="s">
        <v>0</v>
      </c>
      <c r="D5" s="86" t="s">
        <v>4</v>
      </c>
      <c r="E5" s="86" t="s">
        <v>144</v>
      </c>
      <c r="F5" s="87" t="s">
        <v>101</v>
      </c>
      <c r="G5" s="88"/>
      <c r="H5" s="24"/>
    </row>
    <row r="6" spans="2:8" ht="18" customHeight="1">
      <c r="B6" s="45" t="s">
        <v>11</v>
      </c>
      <c r="C6" s="27" t="s">
        <v>12</v>
      </c>
      <c r="D6" s="27" t="s">
        <v>13</v>
      </c>
      <c r="E6" s="27" t="s">
        <v>67</v>
      </c>
      <c r="F6" s="53">
        <v>811.26</v>
      </c>
      <c r="G6" s="56">
        <f>F6*(1-$G$4)</f>
        <v>649.00800000000004</v>
      </c>
    </row>
    <row r="7" spans="2:8" ht="18" customHeight="1">
      <c r="B7" s="45" t="s">
        <v>14</v>
      </c>
      <c r="C7" s="27" t="s">
        <v>15</v>
      </c>
      <c r="D7" s="27" t="s">
        <v>16</v>
      </c>
      <c r="E7" s="27" t="s">
        <v>17</v>
      </c>
      <c r="F7" s="53">
        <f>864.27</f>
        <v>864.27</v>
      </c>
      <c r="G7" s="56">
        <f t="shared" ref="G7:G25" si="0">F7*(1-$G$4)</f>
        <v>691.41600000000005</v>
      </c>
    </row>
    <row r="8" spans="2:8" ht="18" customHeight="1">
      <c r="B8" s="45" t="s">
        <v>18</v>
      </c>
      <c r="C8" s="27" t="s">
        <v>19</v>
      </c>
      <c r="D8" s="27" t="s">
        <v>20</v>
      </c>
      <c r="E8" s="27" t="s">
        <v>21</v>
      </c>
      <c r="F8" s="53">
        <v>943.55</v>
      </c>
      <c r="G8" s="56">
        <f t="shared" si="0"/>
        <v>754.84</v>
      </c>
    </row>
    <row r="9" spans="2:8" ht="18" customHeight="1">
      <c r="B9" s="45" t="s">
        <v>22</v>
      </c>
      <c r="C9" s="27" t="s">
        <v>23</v>
      </c>
      <c r="D9" s="27" t="s">
        <v>24</v>
      </c>
      <c r="E9" s="27" t="s">
        <v>25</v>
      </c>
      <c r="F9" s="53">
        <v>824.63</v>
      </c>
      <c r="G9" s="56">
        <f t="shared" si="0"/>
        <v>659.70400000000006</v>
      </c>
    </row>
    <row r="10" spans="2:8" ht="18" customHeight="1">
      <c r="B10" s="45" t="s">
        <v>26</v>
      </c>
      <c r="C10" s="27" t="s">
        <v>27</v>
      </c>
      <c r="D10" s="27" t="s">
        <v>28</v>
      </c>
      <c r="E10" s="27" t="s">
        <v>29</v>
      </c>
      <c r="F10" s="53">
        <v>851.06</v>
      </c>
      <c r="G10" s="56">
        <f t="shared" si="0"/>
        <v>680.84799999999996</v>
      </c>
    </row>
    <row r="11" spans="2:8" ht="18" customHeight="1">
      <c r="B11" s="45" t="s">
        <v>30</v>
      </c>
      <c r="C11" s="27" t="s">
        <v>31</v>
      </c>
      <c r="D11" s="27" t="s">
        <v>32</v>
      </c>
      <c r="E11" s="27" t="s">
        <v>17</v>
      </c>
      <c r="F11" s="53">
        <v>881.55</v>
      </c>
      <c r="G11" s="56">
        <f t="shared" si="0"/>
        <v>705.24</v>
      </c>
    </row>
    <row r="12" spans="2:8" ht="18" customHeight="1" thickBot="1">
      <c r="B12" s="58" t="s">
        <v>33</v>
      </c>
      <c r="C12" s="59" t="s">
        <v>34</v>
      </c>
      <c r="D12" s="59" t="s">
        <v>35</v>
      </c>
      <c r="E12" s="59" t="s">
        <v>21</v>
      </c>
      <c r="F12" s="60">
        <v>1036.04</v>
      </c>
      <c r="G12" s="61">
        <f t="shared" si="0"/>
        <v>828.83199999999999</v>
      </c>
    </row>
    <row r="13" spans="2:8" ht="18.75" customHeight="1" thickBot="1">
      <c r="B13" s="104" t="s">
        <v>146</v>
      </c>
      <c r="C13" s="105"/>
      <c r="D13" s="105"/>
      <c r="E13" s="105"/>
      <c r="F13" s="105"/>
      <c r="G13" s="66"/>
    </row>
    <row r="14" spans="2:8">
      <c r="B14" s="62" t="s">
        <v>43</v>
      </c>
      <c r="C14" s="63" t="s">
        <v>44</v>
      </c>
      <c r="D14" s="63" t="s">
        <v>45</v>
      </c>
      <c r="E14" s="63" t="s">
        <v>17</v>
      </c>
      <c r="F14" s="64">
        <v>797.95</v>
      </c>
      <c r="G14" s="65">
        <f t="shared" si="0"/>
        <v>638.36000000000013</v>
      </c>
    </row>
    <row r="15" spans="2:8">
      <c r="B15" s="46" t="s">
        <v>49</v>
      </c>
      <c r="C15" s="4" t="s">
        <v>50</v>
      </c>
      <c r="D15" s="4" t="s">
        <v>51</v>
      </c>
      <c r="E15" s="4" t="s">
        <v>21</v>
      </c>
      <c r="F15" s="53">
        <v>1062.47</v>
      </c>
      <c r="G15" s="56">
        <f t="shared" si="0"/>
        <v>849.97600000000011</v>
      </c>
    </row>
    <row r="16" spans="2:8">
      <c r="B16" s="46" t="s">
        <v>49</v>
      </c>
      <c r="C16" s="4" t="s">
        <v>52</v>
      </c>
      <c r="D16" s="4" t="s">
        <v>51</v>
      </c>
      <c r="E16" s="4" t="s">
        <v>53</v>
      </c>
      <c r="F16" s="53">
        <v>1062.47</v>
      </c>
      <c r="G16" s="56">
        <f t="shared" si="0"/>
        <v>849.97600000000011</v>
      </c>
    </row>
    <row r="17" spans="2:7" s="29" customFormat="1">
      <c r="B17" s="37" t="s">
        <v>105</v>
      </c>
      <c r="C17" s="18" t="s">
        <v>148</v>
      </c>
      <c r="D17" s="18" t="s">
        <v>107</v>
      </c>
      <c r="E17" s="42" t="s">
        <v>149</v>
      </c>
      <c r="F17" s="53">
        <v>760</v>
      </c>
      <c r="G17" s="56">
        <f t="shared" si="0"/>
        <v>608</v>
      </c>
    </row>
    <row r="18" spans="2:7">
      <c r="B18" s="37" t="s">
        <v>105</v>
      </c>
      <c r="C18" s="18" t="s">
        <v>106</v>
      </c>
      <c r="D18" s="18" t="s">
        <v>107</v>
      </c>
      <c r="E18" s="4" t="s">
        <v>17</v>
      </c>
      <c r="F18" s="54">
        <v>789</v>
      </c>
      <c r="G18" s="56">
        <f t="shared" si="0"/>
        <v>631.20000000000005</v>
      </c>
    </row>
    <row r="19" spans="2:7">
      <c r="B19" s="46" t="s">
        <v>46</v>
      </c>
      <c r="C19" s="5" t="s">
        <v>104</v>
      </c>
      <c r="D19" s="6" t="s">
        <v>48</v>
      </c>
      <c r="E19" s="4" t="s">
        <v>103</v>
      </c>
      <c r="F19" s="53">
        <v>825.6</v>
      </c>
      <c r="G19" s="56">
        <f t="shared" si="0"/>
        <v>660.48</v>
      </c>
    </row>
    <row r="20" spans="2:7">
      <c r="B20" s="46" t="s">
        <v>46</v>
      </c>
      <c r="C20" s="5" t="s">
        <v>47</v>
      </c>
      <c r="D20" s="6" t="s">
        <v>48</v>
      </c>
      <c r="E20" s="4" t="s">
        <v>102</v>
      </c>
      <c r="F20" s="53">
        <v>860</v>
      </c>
      <c r="G20" s="56">
        <f t="shared" si="0"/>
        <v>688</v>
      </c>
    </row>
    <row r="21" spans="2:7" ht="15.75" thickBot="1">
      <c r="B21" s="68" t="s">
        <v>54</v>
      </c>
      <c r="C21" s="69" t="s">
        <v>55</v>
      </c>
      <c r="D21" s="70" t="s">
        <v>56</v>
      </c>
      <c r="E21" s="71" t="s">
        <v>53</v>
      </c>
      <c r="F21" s="60">
        <v>1194.5999999999999</v>
      </c>
      <c r="G21" s="61">
        <f t="shared" si="0"/>
        <v>955.68</v>
      </c>
    </row>
    <row r="22" spans="2:7" ht="16.5" thickBot="1">
      <c r="B22" s="104" t="s">
        <v>147</v>
      </c>
      <c r="C22" s="105"/>
      <c r="D22" s="105"/>
      <c r="E22" s="105"/>
      <c r="F22" s="105"/>
      <c r="G22" s="66"/>
    </row>
    <row r="23" spans="2:7">
      <c r="B23" s="62" t="s">
        <v>57</v>
      </c>
      <c r="C23" s="63" t="s">
        <v>58</v>
      </c>
      <c r="D23" s="63" t="s">
        <v>59</v>
      </c>
      <c r="E23" s="63" t="s">
        <v>60</v>
      </c>
      <c r="F23" s="64">
        <v>861.45</v>
      </c>
      <c r="G23" s="65">
        <f t="shared" si="0"/>
        <v>689.16000000000008</v>
      </c>
    </row>
    <row r="24" spans="2:7">
      <c r="B24" s="46" t="s">
        <v>61</v>
      </c>
      <c r="C24" s="4" t="s">
        <v>62</v>
      </c>
      <c r="D24" s="4" t="s">
        <v>63</v>
      </c>
      <c r="E24" s="4" t="s">
        <v>60</v>
      </c>
      <c r="F24" s="53">
        <v>925.76</v>
      </c>
      <c r="G24" s="56">
        <f t="shared" si="0"/>
        <v>740.60800000000006</v>
      </c>
    </row>
    <row r="25" spans="2:7" ht="15.75" thickBot="1">
      <c r="B25" s="48" t="s">
        <v>61</v>
      </c>
      <c r="C25" s="7" t="s">
        <v>64</v>
      </c>
      <c r="D25" s="7" t="s">
        <v>63</v>
      </c>
      <c r="E25" s="7" t="s">
        <v>65</v>
      </c>
      <c r="F25" s="55">
        <v>1036.04</v>
      </c>
      <c r="G25" s="57">
        <f t="shared" si="0"/>
        <v>828.83199999999999</v>
      </c>
    </row>
  </sheetData>
  <mergeCells count="5">
    <mergeCell ref="C2:F2"/>
    <mergeCell ref="B22:F22"/>
    <mergeCell ref="B4:F4"/>
    <mergeCell ref="B13:F13"/>
    <mergeCell ref="G1:G3"/>
  </mergeCells>
  <pageMargins left="0.7" right="0.7" top="0.75" bottom="0.75" header="0.3" footer="0.3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9525</xdr:colOff>
                <xdr:row>24</xdr:row>
                <xdr:rowOff>0</xdr:rowOff>
              </from>
              <to>
                <xdr:col>2</xdr:col>
                <xdr:colOff>9525</xdr:colOff>
                <xdr:row>24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2</xdr:col>
                <xdr:colOff>9525</xdr:colOff>
                <xdr:row>19</xdr:row>
                <xdr:rowOff>9525</xdr:rowOff>
              </from>
              <to>
                <xdr:col>2</xdr:col>
                <xdr:colOff>9525</xdr:colOff>
                <xdr:row>19</xdr:row>
                <xdr:rowOff>9525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2</xdr:col>
                <xdr:colOff>9525</xdr:colOff>
                <xdr:row>13</xdr:row>
                <xdr:rowOff>9525</xdr:rowOff>
              </from>
              <to>
                <xdr:col>2</xdr:col>
                <xdr:colOff>9525</xdr:colOff>
                <xdr:row>13</xdr:row>
                <xdr:rowOff>9525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2</xdr:col>
                <xdr:colOff>9525</xdr:colOff>
                <xdr:row>18</xdr:row>
                <xdr:rowOff>9525</xdr:rowOff>
              </from>
              <to>
                <xdr:col>2</xdr:col>
                <xdr:colOff>9525</xdr:colOff>
                <xdr:row>18</xdr:row>
                <xdr:rowOff>9525</xdr:rowOff>
              </to>
            </anchor>
          </objectPr>
        </oleObject>
      </mc:Choice>
      <mc:Fallback>
        <oleObject progId="PBrush" shapeId="2052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G5" sqref="G5"/>
    </sheetView>
  </sheetViews>
  <sheetFormatPr defaultRowHeight="15"/>
  <cols>
    <col min="1" max="1" width="0.85546875" style="25" customWidth="1"/>
    <col min="2" max="2" width="20.42578125" customWidth="1"/>
    <col min="3" max="3" width="19.7109375" customWidth="1"/>
    <col min="4" max="4" width="18.5703125" customWidth="1"/>
    <col min="5" max="5" width="15.5703125" customWidth="1"/>
    <col min="6" max="6" width="9" customWidth="1"/>
    <col min="7" max="7" width="9.7109375" customWidth="1"/>
  </cols>
  <sheetData>
    <row r="1" spans="1:13" ht="15" customHeight="1">
      <c r="B1" s="31"/>
      <c r="C1" s="32"/>
      <c r="D1" s="32"/>
      <c r="E1" s="32"/>
      <c r="F1" s="33"/>
      <c r="G1" s="109" t="s">
        <v>152</v>
      </c>
    </row>
    <row r="2" spans="1:13" ht="15.75">
      <c r="B2" s="15"/>
      <c r="C2" s="112" t="s">
        <v>72</v>
      </c>
      <c r="D2" s="112"/>
      <c r="E2" s="112"/>
      <c r="F2" s="113"/>
      <c r="G2" s="110"/>
    </row>
    <row r="3" spans="1:13" ht="14.25" customHeight="1" thickBot="1">
      <c r="B3" s="15"/>
      <c r="C3" s="34"/>
      <c r="D3" s="34"/>
      <c r="E3" s="34"/>
      <c r="F3" s="49"/>
      <c r="G3" s="110"/>
    </row>
    <row r="4" spans="1:13" ht="16.5" thickBot="1">
      <c r="B4" s="106" t="s">
        <v>94</v>
      </c>
      <c r="C4" s="107"/>
      <c r="D4" s="107"/>
      <c r="E4" s="107"/>
      <c r="F4" s="108"/>
      <c r="G4" s="67">
        <v>0.2</v>
      </c>
    </row>
    <row r="5" spans="1:13" ht="17.25" customHeight="1" thickBot="1">
      <c r="B5" s="89" t="s">
        <v>3</v>
      </c>
      <c r="C5" s="90" t="s">
        <v>0</v>
      </c>
      <c r="D5" s="90" t="s">
        <v>4</v>
      </c>
      <c r="E5" s="90" t="s">
        <v>144</v>
      </c>
      <c r="F5" s="91" t="s">
        <v>101</v>
      </c>
      <c r="G5" s="52"/>
    </row>
    <row r="6" spans="1:13" ht="21" customHeight="1">
      <c r="B6" s="38" t="s">
        <v>95</v>
      </c>
      <c r="C6" s="21" t="s">
        <v>73</v>
      </c>
      <c r="D6" s="22" t="s">
        <v>74</v>
      </c>
      <c r="E6" s="22" t="s">
        <v>17</v>
      </c>
      <c r="F6" s="23">
        <v>1749.54</v>
      </c>
      <c r="G6" s="72">
        <f>F6*(1-$G$4)</f>
        <v>1399.6320000000001</v>
      </c>
    </row>
    <row r="7" spans="1:13" ht="21" customHeight="1">
      <c r="B7" s="46" t="s">
        <v>96</v>
      </c>
      <c r="C7" s="9" t="s">
        <v>75</v>
      </c>
      <c r="D7" s="4" t="s">
        <v>76</v>
      </c>
      <c r="E7" s="4" t="s">
        <v>77</v>
      </c>
      <c r="F7" s="10">
        <v>2013.8</v>
      </c>
      <c r="G7" s="72">
        <f t="shared" ref="G7:G10" si="0">F7*(1-$G$4)</f>
        <v>1611.04</v>
      </c>
    </row>
    <row r="8" spans="1:13" ht="21" customHeight="1">
      <c r="B8" s="46" t="s">
        <v>97</v>
      </c>
      <c r="C8" s="9" t="s">
        <v>82</v>
      </c>
      <c r="D8" s="4" t="s">
        <v>74</v>
      </c>
      <c r="E8" s="4" t="s">
        <v>83</v>
      </c>
      <c r="F8" s="10">
        <v>2819</v>
      </c>
      <c r="G8" s="72">
        <f t="shared" si="0"/>
        <v>2255.2000000000003</v>
      </c>
      <c r="M8" s="20"/>
    </row>
    <row r="9" spans="1:13" s="20" customFormat="1" ht="21" customHeight="1">
      <c r="A9" s="25"/>
      <c r="B9" s="44" t="s">
        <v>111</v>
      </c>
      <c r="C9" s="6" t="s">
        <v>108</v>
      </c>
      <c r="D9" s="6" t="s">
        <v>109</v>
      </c>
      <c r="E9" s="6" t="s">
        <v>110</v>
      </c>
      <c r="F9" s="3">
        <v>6952</v>
      </c>
      <c r="G9" s="72">
        <f t="shared" si="0"/>
        <v>5561.6</v>
      </c>
    </row>
    <row r="10" spans="1:13" ht="21" customHeight="1" thickBot="1">
      <c r="B10" s="48" t="s">
        <v>98</v>
      </c>
      <c r="C10" s="11" t="s">
        <v>84</v>
      </c>
      <c r="D10" s="7" t="s">
        <v>76</v>
      </c>
      <c r="E10" s="7" t="s">
        <v>85</v>
      </c>
      <c r="F10" s="12">
        <v>7166.83</v>
      </c>
      <c r="G10" s="72">
        <f t="shared" si="0"/>
        <v>5733.4639999999999</v>
      </c>
    </row>
    <row r="11" spans="1:13" ht="16.5" thickBot="1">
      <c r="B11" s="106" t="s">
        <v>99</v>
      </c>
      <c r="C11" s="107"/>
      <c r="D11" s="107"/>
      <c r="E11" s="107"/>
      <c r="F11" s="111"/>
      <c r="G11" s="66"/>
    </row>
    <row r="12" spans="1:13" ht="21.75" customHeight="1">
      <c r="B12" s="46" t="s">
        <v>95</v>
      </c>
      <c r="C12" s="9" t="s">
        <v>78</v>
      </c>
      <c r="D12" s="4" t="s">
        <v>79</v>
      </c>
      <c r="E12" s="4" t="s">
        <v>17</v>
      </c>
      <c r="F12" s="10">
        <v>1855.24</v>
      </c>
      <c r="G12" s="72">
        <f>F12*(1-$G$4)</f>
        <v>1484.192</v>
      </c>
    </row>
    <row r="13" spans="1:13" ht="21.75" customHeight="1" thickBot="1">
      <c r="B13" s="48" t="s">
        <v>100</v>
      </c>
      <c r="C13" s="11" t="s">
        <v>80</v>
      </c>
      <c r="D13" s="7" t="s">
        <v>81</v>
      </c>
      <c r="E13" s="7" t="s">
        <v>77</v>
      </c>
      <c r="F13" s="12">
        <v>2119.5</v>
      </c>
      <c r="G13" s="73">
        <f>F13*(1-$G$4)</f>
        <v>1695.6000000000001</v>
      </c>
    </row>
    <row r="14" spans="1:13" ht="21" customHeight="1"/>
    <row r="15" spans="1:13" ht="18.75" customHeight="1">
      <c r="B15" s="29"/>
      <c r="C15" s="114"/>
      <c r="D15" s="114"/>
      <c r="E15" s="114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</sheetData>
  <mergeCells count="5">
    <mergeCell ref="B4:F4"/>
    <mergeCell ref="B11:F11"/>
    <mergeCell ref="C2:F2"/>
    <mergeCell ref="G1:G3"/>
    <mergeCell ref="C15:E15"/>
  </mergeCells>
  <pageMargins left="0.7" right="0.7" top="0.75" bottom="0.75" header="0.3" footer="0.3"/>
  <pageSetup paperSize="9" scale="51" fitToHeight="0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J6" sqref="J6"/>
    </sheetView>
  </sheetViews>
  <sheetFormatPr defaultRowHeight="15"/>
  <cols>
    <col min="1" max="1" width="1.5703125" style="25" customWidth="1"/>
    <col min="2" max="2" width="30.85546875" style="19" customWidth="1"/>
    <col min="3" max="3" width="8.85546875" customWidth="1"/>
    <col min="4" max="4" width="18.42578125" customWidth="1"/>
    <col min="5" max="5" width="20.7109375" customWidth="1"/>
    <col min="6" max="6" width="9" customWidth="1"/>
    <col min="7" max="7" width="9.5703125" style="50" customWidth="1"/>
  </cols>
  <sheetData>
    <row r="1" spans="2:9">
      <c r="B1" s="79"/>
      <c r="C1" s="80"/>
      <c r="D1" s="80"/>
      <c r="E1" s="80"/>
      <c r="F1" s="39"/>
      <c r="G1" s="109" t="s">
        <v>152</v>
      </c>
    </row>
    <row r="2" spans="2:9" ht="15.75">
      <c r="B2" s="117" t="s">
        <v>160</v>
      </c>
      <c r="C2" s="118"/>
      <c r="D2" s="118"/>
      <c r="E2" s="118"/>
      <c r="F2" s="119"/>
      <c r="G2" s="110"/>
    </row>
    <row r="3" spans="2:9" ht="15.75" thickBot="1">
      <c r="B3" s="14"/>
      <c r="C3" s="81"/>
      <c r="D3" s="81"/>
      <c r="E3" s="81"/>
      <c r="F3" s="40"/>
      <c r="G3" s="110"/>
    </row>
    <row r="4" spans="2:9" ht="15.75">
      <c r="B4" s="122" t="s">
        <v>114</v>
      </c>
      <c r="C4" s="123"/>
      <c r="D4" s="123"/>
      <c r="E4" s="123"/>
      <c r="F4" s="124"/>
      <c r="G4" s="74">
        <v>0.2</v>
      </c>
    </row>
    <row r="5" spans="2:9">
      <c r="B5" s="125" t="s">
        <v>1</v>
      </c>
      <c r="C5" s="126"/>
      <c r="D5" s="84" t="s">
        <v>0</v>
      </c>
      <c r="E5" s="84" t="s">
        <v>36</v>
      </c>
      <c r="F5" s="92" t="s">
        <v>101</v>
      </c>
      <c r="G5" s="82"/>
    </row>
    <row r="6" spans="2:9" s="25" customFormat="1">
      <c r="B6" s="120" t="s">
        <v>6</v>
      </c>
      <c r="C6" s="121"/>
      <c r="D6" s="6" t="s">
        <v>7</v>
      </c>
      <c r="E6" s="6" t="s">
        <v>8</v>
      </c>
      <c r="F6" s="76">
        <v>59.8</v>
      </c>
      <c r="G6" s="56">
        <f>F6*(1-$G$4)</f>
        <v>47.84</v>
      </c>
    </row>
    <row r="7" spans="2:9" ht="16.5" customHeight="1">
      <c r="B7" s="115" t="s">
        <v>37</v>
      </c>
      <c r="C7" s="116"/>
      <c r="D7" s="27" t="s">
        <v>153</v>
      </c>
      <c r="E7" s="27"/>
      <c r="F7" s="77">
        <v>36.29</v>
      </c>
      <c r="G7" s="56">
        <f t="shared" ref="G7:G39" si="0">F7*(1-$G$4)</f>
        <v>29.032</v>
      </c>
    </row>
    <row r="8" spans="2:9" s="29" customFormat="1" ht="16.5" customHeight="1">
      <c r="B8" s="115" t="s">
        <v>150</v>
      </c>
      <c r="C8" s="116"/>
      <c r="D8" s="28" t="s">
        <v>151</v>
      </c>
      <c r="E8" s="27" t="s">
        <v>38</v>
      </c>
      <c r="F8" s="77">
        <v>177</v>
      </c>
      <c r="G8" s="56">
        <f t="shared" si="0"/>
        <v>141.6</v>
      </c>
      <c r="I8" s="43"/>
    </row>
    <row r="9" spans="2:9" ht="16.5" customHeight="1">
      <c r="B9" s="115" t="s">
        <v>39</v>
      </c>
      <c r="C9" s="116"/>
      <c r="D9" s="27" t="s">
        <v>154</v>
      </c>
      <c r="E9" s="27" t="s">
        <v>40</v>
      </c>
      <c r="F9" s="77">
        <v>56.7</v>
      </c>
      <c r="G9" s="56">
        <f t="shared" si="0"/>
        <v>45.360000000000007</v>
      </c>
    </row>
    <row r="10" spans="2:9" ht="16.5" customHeight="1">
      <c r="B10" s="115" t="s">
        <v>71</v>
      </c>
      <c r="C10" s="116"/>
      <c r="D10" s="27" t="s">
        <v>155</v>
      </c>
      <c r="E10" s="27" t="s">
        <v>40</v>
      </c>
      <c r="F10" s="78">
        <v>67.400000000000006</v>
      </c>
      <c r="G10" s="56">
        <f t="shared" si="0"/>
        <v>53.920000000000009</v>
      </c>
    </row>
    <row r="11" spans="2:9" ht="16.5" customHeight="1">
      <c r="B11" s="115" t="s">
        <v>41</v>
      </c>
      <c r="C11" s="116"/>
      <c r="D11" s="27" t="s">
        <v>156</v>
      </c>
      <c r="E11" s="27" t="s">
        <v>40</v>
      </c>
      <c r="F11" s="78">
        <v>168.9</v>
      </c>
      <c r="G11" s="56">
        <f t="shared" si="0"/>
        <v>135.12</v>
      </c>
    </row>
    <row r="12" spans="2:9" s="25" customFormat="1" ht="18.75" customHeight="1">
      <c r="B12" s="127" t="s">
        <v>115</v>
      </c>
      <c r="C12" s="128"/>
      <c r="D12" s="27" t="s">
        <v>87</v>
      </c>
      <c r="E12" s="27" t="s">
        <v>86</v>
      </c>
      <c r="F12" s="77">
        <v>1235.19</v>
      </c>
      <c r="G12" s="56">
        <f t="shared" si="0"/>
        <v>988.15200000000004</v>
      </c>
    </row>
    <row r="13" spans="2:9" s="25" customFormat="1" ht="18.75" customHeight="1">
      <c r="B13" s="127" t="s">
        <v>116</v>
      </c>
      <c r="C13" s="128"/>
      <c r="D13" s="27" t="s">
        <v>88</v>
      </c>
      <c r="E13" s="27" t="s">
        <v>86</v>
      </c>
      <c r="F13" s="77">
        <v>228.93</v>
      </c>
      <c r="G13" s="56">
        <f t="shared" si="0"/>
        <v>183.14400000000001</v>
      </c>
    </row>
    <row r="14" spans="2:9" s="25" customFormat="1" ht="18.75" customHeight="1">
      <c r="B14" s="127" t="s">
        <v>117</v>
      </c>
      <c r="C14" s="128"/>
      <c r="D14" s="27" t="s">
        <v>89</v>
      </c>
      <c r="E14" s="27" t="s">
        <v>86</v>
      </c>
      <c r="F14" s="77">
        <v>332.92</v>
      </c>
      <c r="G14" s="56">
        <f t="shared" si="0"/>
        <v>266.33600000000001</v>
      </c>
    </row>
    <row r="15" spans="2:9" s="25" customFormat="1" ht="18.75" customHeight="1">
      <c r="B15" s="115" t="s">
        <v>118</v>
      </c>
      <c r="C15" s="116"/>
      <c r="D15" s="27" t="s">
        <v>90</v>
      </c>
      <c r="E15" s="27" t="s">
        <v>86</v>
      </c>
      <c r="F15" s="77">
        <v>693.83</v>
      </c>
      <c r="G15" s="56">
        <f t="shared" si="0"/>
        <v>555.06400000000008</v>
      </c>
    </row>
    <row r="16" spans="2:9" s="25" customFormat="1" ht="18.75" customHeight="1">
      <c r="B16" s="115" t="s">
        <v>119</v>
      </c>
      <c r="C16" s="116"/>
      <c r="D16" s="27" t="s">
        <v>91</v>
      </c>
      <c r="E16" s="27" t="s">
        <v>86</v>
      </c>
      <c r="F16" s="77">
        <v>204.46</v>
      </c>
      <c r="G16" s="56">
        <f t="shared" si="0"/>
        <v>163.56800000000001</v>
      </c>
    </row>
    <row r="17" spans="2:7" s="25" customFormat="1" ht="18" customHeight="1">
      <c r="B17" s="115" t="s">
        <v>120</v>
      </c>
      <c r="C17" s="116"/>
      <c r="D17" s="27" t="s">
        <v>92</v>
      </c>
      <c r="E17" s="27" t="s">
        <v>86</v>
      </c>
      <c r="F17" s="77">
        <v>1357.53</v>
      </c>
      <c r="G17" s="56">
        <f t="shared" si="0"/>
        <v>1086.0240000000001</v>
      </c>
    </row>
    <row r="18" spans="2:7" s="25" customFormat="1" ht="18" customHeight="1">
      <c r="B18" s="115" t="s">
        <v>121</v>
      </c>
      <c r="C18" s="116"/>
      <c r="D18" s="27" t="s">
        <v>93</v>
      </c>
      <c r="E18" s="27" t="s">
        <v>86</v>
      </c>
      <c r="F18" s="77">
        <v>2284.2800000000002</v>
      </c>
      <c r="G18" s="56">
        <f t="shared" si="0"/>
        <v>1827.4240000000002</v>
      </c>
    </row>
    <row r="19" spans="2:7" s="25" customFormat="1" ht="19.5" customHeight="1">
      <c r="B19" s="115" t="s">
        <v>42</v>
      </c>
      <c r="C19" s="116"/>
      <c r="D19" s="28" t="s">
        <v>113</v>
      </c>
      <c r="E19" s="27" t="s">
        <v>38</v>
      </c>
      <c r="F19" s="77">
        <v>131.4</v>
      </c>
      <c r="G19" s="56">
        <f t="shared" si="0"/>
        <v>105.12</v>
      </c>
    </row>
    <row r="20" spans="2:7" ht="19.5" customHeight="1">
      <c r="B20" s="115" t="s">
        <v>42</v>
      </c>
      <c r="C20" s="116"/>
      <c r="D20" s="27" t="s">
        <v>157</v>
      </c>
      <c r="E20" s="4" t="s">
        <v>68</v>
      </c>
      <c r="F20" s="78">
        <v>131.4</v>
      </c>
      <c r="G20" s="56">
        <f t="shared" si="0"/>
        <v>105.12</v>
      </c>
    </row>
    <row r="21" spans="2:7" ht="19.5" customHeight="1">
      <c r="B21" s="115" t="s">
        <v>42</v>
      </c>
      <c r="C21" s="116"/>
      <c r="D21" s="8" t="s">
        <v>158</v>
      </c>
      <c r="E21" s="4" t="s">
        <v>69</v>
      </c>
      <c r="F21" s="78">
        <v>131.4</v>
      </c>
      <c r="G21" s="56">
        <f t="shared" si="0"/>
        <v>105.12</v>
      </c>
    </row>
    <row r="22" spans="2:7" ht="19.5" customHeight="1">
      <c r="B22" s="115" t="s">
        <v>42</v>
      </c>
      <c r="C22" s="116"/>
      <c r="D22" s="27" t="s">
        <v>159</v>
      </c>
      <c r="E22" s="27" t="s">
        <v>66</v>
      </c>
      <c r="F22" s="78">
        <v>131.4</v>
      </c>
      <c r="G22" s="56">
        <f t="shared" si="0"/>
        <v>105.12</v>
      </c>
    </row>
    <row r="23" spans="2:7" s="13" customFormat="1">
      <c r="B23" s="129" t="s">
        <v>161</v>
      </c>
      <c r="C23" s="130"/>
      <c r="D23" s="130"/>
      <c r="E23" s="130"/>
      <c r="F23" s="130"/>
      <c r="G23" s="83"/>
    </row>
    <row r="24" spans="2:7">
      <c r="B24" s="131" t="s">
        <v>1</v>
      </c>
      <c r="C24" s="132"/>
      <c r="D24" s="47" t="s">
        <v>0</v>
      </c>
      <c r="E24" s="47" t="s">
        <v>5</v>
      </c>
      <c r="F24" s="75" t="s">
        <v>101</v>
      </c>
      <c r="G24" s="56"/>
    </row>
    <row r="25" spans="2:7" s="29" customFormat="1" ht="27" customHeight="1">
      <c r="B25" s="133" t="s">
        <v>162</v>
      </c>
      <c r="C25" s="134"/>
      <c r="D25" s="93" t="s">
        <v>163</v>
      </c>
      <c r="E25" s="94" t="s">
        <v>164</v>
      </c>
      <c r="F25" s="95">
        <v>82.3</v>
      </c>
      <c r="G25" s="96">
        <v>61.72</v>
      </c>
    </row>
    <row r="26" spans="2:7" ht="18.75" customHeight="1">
      <c r="B26" s="115" t="s">
        <v>134</v>
      </c>
      <c r="C26" s="116"/>
      <c r="D26" s="28" t="s">
        <v>122</v>
      </c>
      <c r="E26" s="27" t="s">
        <v>123</v>
      </c>
      <c r="F26" s="76">
        <f>129.52</f>
        <v>129.52000000000001</v>
      </c>
      <c r="G26" s="56">
        <f t="shared" si="0"/>
        <v>103.61600000000001</v>
      </c>
    </row>
    <row r="27" spans="2:7" ht="18.75" customHeight="1">
      <c r="B27" s="115" t="s">
        <v>135</v>
      </c>
      <c r="C27" s="116"/>
      <c r="D27" s="28" t="s">
        <v>124</v>
      </c>
      <c r="E27" s="27" t="s">
        <v>123</v>
      </c>
      <c r="F27" s="51">
        <f>143.29</f>
        <v>143.29</v>
      </c>
      <c r="G27" s="56">
        <f t="shared" si="0"/>
        <v>114.63200000000001</v>
      </c>
    </row>
    <row r="28" spans="2:7" ht="18.75" customHeight="1">
      <c r="B28" s="120" t="s">
        <v>136</v>
      </c>
      <c r="C28" s="121"/>
      <c r="D28" s="28" t="s">
        <v>125</v>
      </c>
      <c r="E28" s="27" t="s">
        <v>123</v>
      </c>
      <c r="F28" s="51">
        <f>91.29</f>
        <v>91.29</v>
      </c>
      <c r="G28" s="56">
        <f t="shared" si="0"/>
        <v>73.032000000000011</v>
      </c>
    </row>
    <row r="29" spans="2:7" ht="18.75" customHeight="1">
      <c r="B29" s="120" t="s">
        <v>137</v>
      </c>
      <c r="C29" s="121"/>
      <c r="D29" s="28" t="s">
        <v>126</v>
      </c>
      <c r="E29" s="27" t="s">
        <v>123</v>
      </c>
      <c r="F29" s="51">
        <f>91.29</f>
        <v>91.29</v>
      </c>
      <c r="G29" s="56">
        <f t="shared" si="0"/>
        <v>73.032000000000011</v>
      </c>
    </row>
    <row r="30" spans="2:7" ht="18.75" customHeight="1">
      <c r="B30" s="127" t="s">
        <v>138</v>
      </c>
      <c r="C30" s="128"/>
      <c r="D30" s="28" t="s">
        <v>127</v>
      </c>
      <c r="E30" s="27" t="s">
        <v>123</v>
      </c>
      <c r="F30" s="51">
        <f>57.03</f>
        <v>57.03</v>
      </c>
      <c r="G30" s="56">
        <f t="shared" si="0"/>
        <v>45.624000000000002</v>
      </c>
    </row>
    <row r="31" spans="2:7" ht="18.75" customHeight="1">
      <c r="B31" s="127" t="s">
        <v>139</v>
      </c>
      <c r="C31" s="128"/>
      <c r="D31" s="28" t="s">
        <v>128</v>
      </c>
      <c r="E31" s="27" t="s">
        <v>123</v>
      </c>
      <c r="F31" s="51">
        <f>57.03</f>
        <v>57.03</v>
      </c>
      <c r="G31" s="56">
        <f t="shared" si="0"/>
        <v>45.624000000000002</v>
      </c>
    </row>
    <row r="32" spans="2:7">
      <c r="B32" s="129" t="s">
        <v>142</v>
      </c>
      <c r="C32" s="130"/>
      <c r="D32" s="130"/>
      <c r="E32" s="130"/>
      <c r="F32" s="130"/>
      <c r="G32" s="83"/>
    </row>
    <row r="33" spans="2:7">
      <c r="B33" s="131" t="s">
        <v>1</v>
      </c>
      <c r="C33" s="132"/>
      <c r="D33" s="47" t="s">
        <v>0</v>
      </c>
      <c r="E33" s="47" t="s">
        <v>5</v>
      </c>
      <c r="F33" s="47" t="s">
        <v>101</v>
      </c>
      <c r="G33" s="56"/>
    </row>
    <row r="34" spans="2:7">
      <c r="B34" s="115" t="s">
        <v>140</v>
      </c>
      <c r="C34" s="116"/>
      <c r="D34" s="28" t="s">
        <v>129</v>
      </c>
      <c r="E34" s="27" t="s">
        <v>123</v>
      </c>
      <c r="F34" s="27">
        <v>129.52000000000001</v>
      </c>
      <c r="G34" s="56">
        <f t="shared" si="0"/>
        <v>103.61600000000001</v>
      </c>
    </row>
    <row r="35" spans="2:7">
      <c r="B35" s="115" t="s">
        <v>141</v>
      </c>
      <c r="C35" s="116"/>
      <c r="D35" s="28" t="s">
        <v>130</v>
      </c>
      <c r="E35" s="27" t="s">
        <v>123</v>
      </c>
      <c r="F35" s="27">
        <v>143.29</v>
      </c>
      <c r="G35" s="56">
        <f t="shared" si="0"/>
        <v>114.63200000000001</v>
      </c>
    </row>
    <row r="36" spans="2:7">
      <c r="B36" s="120" t="s">
        <v>136</v>
      </c>
      <c r="C36" s="121"/>
      <c r="D36" s="28" t="s">
        <v>131</v>
      </c>
      <c r="E36" s="27" t="s">
        <v>123</v>
      </c>
      <c r="F36" s="27">
        <v>91.29</v>
      </c>
      <c r="G36" s="56">
        <f t="shared" si="0"/>
        <v>73.032000000000011</v>
      </c>
    </row>
    <row r="37" spans="2:7">
      <c r="B37" s="120" t="s">
        <v>137</v>
      </c>
      <c r="C37" s="121"/>
      <c r="D37" s="28" t="s">
        <v>132</v>
      </c>
      <c r="E37" s="27" t="s">
        <v>123</v>
      </c>
      <c r="F37" s="27">
        <v>91.29</v>
      </c>
      <c r="G37" s="56">
        <f t="shared" si="0"/>
        <v>73.032000000000011</v>
      </c>
    </row>
    <row r="38" spans="2:7">
      <c r="B38" s="127" t="s">
        <v>138</v>
      </c>
      <c r="C38" s="128"/>
      <c r="D38" s="28" t="s">
        <v>133</v>
      </c>
      <c r="E38" s="27" t="s">
        <v>123</v>
      </c>
      <c r="F38" s="27">
        <v>57.03</v>
      </c>
      <c r="G38" s="56">
        <f t="shared" si="0"/>
        <v>45.624000000000002</v>
      </c>
    </row>
    <row r="39" spans="2:7" ht="15.75" thickBot="1">
      <c r="B39" s="135" t="s">
        <v>139</v>
      </c>
      <c r="C39" s="136"/>
      <c r="D39" s="35" t="s">
        <v>128</v>
      </c>
      <c r="E39" s="26" t="s">
        <v>123</v>
      </c>
      <c r="F39" s="26">
        <v>57.03</v>
      </c>
      <c r="G39" s="56">
        <f t="shared" si="0"/>
        <v>45.624000000000002</v>
      </c>
    </row>
  </sheetData>
  <mergeCells count="38">
    <mergeCell ref="B38:C38"/>
    <mergeCell ref="B39:C39"/>
    <mergeCell ref="B33:C33"/>
    <mergeCell ref="B34:C34"/>
    <mergeCell ref="B35:C35"/>
    <mergeCell ref="B36:C36"/>
    <mergeCell ref="B37:C37"/>
    <mergeCell ref="B8:C8"/>
    <mergeCell ref="B17:C17"/>
    <mergeCell ref="B12:C12"/>
    <mergeCell ref="B13:C13"/>
    <mergeCell ref="B11:C11"/>
    <mergeCell ref="B32:F32"/>
    <mergeCell ref="B23:F23"/>
    <mergeCell ref="B24:C24"/>
    <mergeCell ref="B26:C26"/>
    <mergeCell ref="B27:C27"/>
    <mergeCell ref="B28:C28"/>
    <mergeCell ref="B29:C29"/>
    <mergeCell ref="B30:C30"/>
    <mergeCell ref="B31:C31"/>
    <mergeCell ref="B25:C25"/>
    <mergeCell ref="B21:C21"/>
    <mergeCell ref="B22:C22"/>
    <mergeCell ref="B20:C20"/>
    <mergeCell ref="G1:G3"/>
    <mergeCell ref="B2:F2"/>
    <mergeCell ref="B6:C6"/>
    <mergeCell ref="B4:F4"/>
    <mergeCell ref="B16:C16"/>
    <mergeCell ref="B5:C5"/>
    <mergeCell ref="B7:C7"/>
    <mergeCell ref="B9:C9"/>
    <mergeCell ref="B10:C10"/>
    <mergeCell ref="B19:C19"/>
    <mergeCell ref="B14:C14"/>
    <mergeCell ref="B15:C15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Оглавление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2016-03-24T05:48:28Z</dcterms:modified>
</cp:coreProperties>
</file>